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anexa 1 fr opt,apr" sheetId="1" r:id="rId1"/>
  </sheets>
  <definedNames>
    <definedName name="_xlnm.Print_Titles" localSheetId="0">'anexa 1 fr opt,apr'!$8:$11</definedName>
    <definedName name="_xlnm.Print_Area" localSheetId="0">'anexa 1 fr opt,apr'!$A$1:$R$62</definedName>
  </definedNames>
  <calcPr fullCalcOnLoad="1"/>
</workbook>
</file>

<file path=xl/sharedStrings.xml><?xml version="1.0" encoding="utf-8"?>
<sst xmlns="http://schemas.openxmlformats.org/spreadsheetml/2006/main" count="87" uniqueCount="69">
  <si>
    <t>Anexa nr.1</t>
  </si>
  <si>
    <t>Denumirea autorităţii publice centrale</t>
  </si>
  <si>
    <t>Limita numărului de unităţi de personal</t>
  </si>
  <si>
    <r>
      <t>Limita cheltuielilor de personal  (mii lei)</t>
    </r>
    <r>
      <rPr>
        <sz val="10"/>
        <rFont val="Times New Roman"/>
        <family val="1"/>
      </rPr>
      <t xml:space="preserve"> </t>
    </r>
  </si>
  <si>
    <t>Directia finantele autoritatilor publice</t>
  </si>
  <si>
    <t>inclusiv:</t>
  </si>
  <si>
    <t>Directia finantele in invatamint, cultura si stiinta</t>
  </si>
  <si>
    <t>Directia finantele in ocrotirea sanatatii si protectiei sociale</t>
  </si>
  <si>
    <t>Directia finantele economiei nationale si investitii publice</t>
  </si>
  <si>
    <t>Directia finantele justitiei, ordinii publice, apararii si securitatii statului</t>
  </si>
  <si>
    <t xml:space="preserve">aparatul central </t>
  </si>
  <si>
    <t>Invatamint</t>
  </si>
  <si>
    <t>Stiinta si inovare</t>
  </si>
  <si>
    <t>Cultura, arta, sport si activitati p/u tineret</t>
  </si>
  <si>
    <t>Aparare nationala si mentinerea ordinii publice si securitatii nationale</t>
  </si>
  <si>
    <t>Justitie</t>
  </si>
  <si>
    <t>Parlamentul</t>
  </si>
  <si>
    <t>Aparatul Preşedintelui Republicii Moldova</t>
  </si>
  <si>
    <t>Curtea de Conturi</t>
  </si>
  <si>
    <t>Cancelaria de Stat</t>
  </si>
  <si>
    <t>Curtea Constituţională</t>
  </si>
  <si>
    <t>Consiliul Superior al Magistraturii</t>
  </si>
  <si>
    <t>Curtea Supremă de Justiţie</t>
  </si>
  <si>
    <t>Procuratura Generală</t>
  </si>
  <si>
    <t>Ministerul Economiei</t>
  </si>
  <si>
    <t>Ministerul Finanţelor</t>
  </si>
  <si>
    <t>Ministerul Agriculturii şi Industriei Alimentare</t>
  </si>
  <si>
    <t>Ministerul Muncii, Protecţiei Sociale şi Familiei</t>
  </si>
  <si>
    <t>Ministerul Sănătăţii</t>
  </si>
  <si>
    <t>Ministerul Educaţiei</t>
  </si>
  <si>
    <t>Ministerul Culturii</t>
  </si>
  <si>
    <t>Ministerul Justiţiei</t>
  </si>
  <si>
    <t>Ministerul Apărării</t>
  </si>
  <si>
    <t>Ministerul Afacerilor Interne</t>
  </si>
  <si>
    <t>Ministerul Afacerilor Externe şi Integrării Europene</t>
  </si>
  <si>
    <t>Institutul Naţional al Justiţiei</t>
  </si>
  <si>
    <t>Biroul Naţional de Statistică</t>
  </si>
  <si>
    <t>Ministerul Construcţiilor şi Dezvoltării Regionale</t>
  </si>
  <si>
    <t>Ministerul Tineretului şi Sportului</t>
  </si>
  <si>
    <t>Biroul Relaţii Interetnice</t>
  </si>
  <si>
    <t>Serviciul Grăniceri</t>
  </si>
  <si>
    <t>Serviciul de Stat de Arhivă</t>
  </si>
  <si>
    <t>Agenţia Relaţii Funciare şi Cadastru</t>
  </si>
  <si>
    <t>Comisia Naţională a Pieţei Financiare</t>
  </si>
  <si>
    <t>Academia de Ştiinţe a Moldovei</t>
  </si>
  <si>
    <t>Academia de Administrare Publică de pe lîngă Preşedintele Republicii Moldova</t>
  </si>
  <si>
    <t>Consiliul Coordonator al Audiovizualului</t>
  </si>
  <si>
    <t>Agenţia Rezerve Materiale</t>
  </si>
  <si>
    <t>Agenţia "Moldsilva"</t>
  </si>
  <si>
    <t>Serviciul de Protecţie şi Pază de Stat</t>
  </si>
  <si>
    <t>Comisia Electorală Centrală</t>
  </si>
  <si>
    <t>Serviciul de Curieri Speciali</t>
  </si>
  <si>
    <t>Agenţia Turismului</t>
  </si>
  <si>
    <t>Centrul pentru Drepturile Omului</t>
  </si>
  <si>
    <t>Ministerul Transportului şi Infrastructurii Drumurilor</t>
  </si>
  <si>
    <t>Ministerul Mediului</t>
  </si>
  <si>
    <t>Serviciul de Informaţii şi Securitate</t>
  </si>
  <si>
    <t>Ministerul Tehnologiilor Informaţionale şi Comunicaţiilor</t>
  </si>
  <si>
    <t>Centrul pentru Combaterea Crimelor Economice şi Corupţiei</t>
  </si>
  <si>
    <t>Centrul Serviciului Civil</t>
  </si>
  <si>
    <t>Agenţia Naţională pentru Protecţia Concurenţei</t>
  </si>
  <si>
    <t>Consiliul Naţional pentru Acreditare şi Atestare</t>
  </si>
  <si>
    <t>Centrul Naţional pentru Protecţia Datelor cu Caracter Personal</t>
  </si>
  <si>
    <t>Acţiuni generale</t>
  </si>
  <si>
    <t>Fara optimizarea numarului de unitati pentru institutiile remarcate, numarul de unitati inclus- la nivelul numarului de unitati aprobat pe anul 2009</t>
  </si>
  <si>
    <t>la Hotărîrea Guvernului nr. 99</t>
  </si>
  <si>
    <t>din 16 februarie 2010</t>
  </si>
  <si>
    <r>
      <t>Total</t>
    </r>
    <r>
      <rPr>
        <sz val="14"/>
        <rFont val="Times New Roman"/>
        <family val="1"/>
      </rPr>
      <t xml:space="preserve"> </t>
    </r>
  </si>
  <si>
    <t>Limitele numărului de unităţi de personal şi ale cheltuielilor de personal în sectorul bugetar pentru autorităţile administraţiei publice centrale pe anul 2010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</si>
</sst>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&quot;lei&quot;_-;\-* #,##0.00\ &quot;lei&quot;_-;_-* &quot;-&quot;??\ &quot;lei&quot;_-;_-@_-"/>
    <numFmt numFmtId="173" formatCode="_-* #,##0\ &quot;lei&quot;_-;\-* #,##0\ &quot;lei&quot;_-;_-* &quot;-&quot;\ &quot;lei&quot;_-;_-@_-"/>
    <numFmt numFmtId="174" formatCode="_-* #,##0.00\ _l_e_i_-;\-* #,##0.00\ _l_e_i_-;_-* &quot;-&quot;??\ _l_e_i_-;_-@_-"/>
    <numFmt numFmtId="175" formatCode="_-* #,##0\ _l_e_i_-;\-* #,##0\ _l_e_i_-;_-* &quot;-&quot;\ _l_e_i_-;_-@_-"/>
    <numFmt numFmtId="176" formatCode="0.0"/>
  </numFmts>
  <fonts count="1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6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4" xfId="0" applyFont="1" applyBorder="1" applyAlignment="1">
      <alignment horizontal="left"/>
    </xf>
    <xf numFmtId="176" fontId="9" fillId="0" borderId="4" xfId="0" applyNumberFormat="1" applyFont="1" applyBorder="1" applyAlignment="1">
      <alignment horizontal="right"/>
    </xf>
    <xf numFmtId="176" fontId="9" fillId="0" borderId="5" xfId="0" applyNumberFormat="1" applyFont="1" applyBorder="1" applyAlignment="1">
      <alignment horizontal="right"/>
    </xf>
    <xf numFmtId="176" fontId="6" fillId="2" borderId="6" xfId="0" applyNumberFormat="1" applyFont="1" applyFill="1" applyBorder="1" applyAlignment="1">
      <alignment horizontal="right"/>
    </xf>
    <xf numFmtId="176" fontId="6" fillId="2" borderId="7" xfId="0" applyNumberFormat="1" applyFont="1" applyFill="1" applyBorder="1" applyAlignment="1">
      <alignment horizontal="right"/>
    </xf>
    <xf numFmtId="176" fontId="6" fillId="0" borderId="8" xfId="0" applyNumberFormat="1" applyFont="1" applyBorder="1" applyAlignment="1">
      <alignment/>
    </xf>
    <xf numFmtId="0" fontId="6" fillId="0" borderId="9" xfId="0" applyFont="1" applyBorder="1" applyAlignment="1">
      <alignment/>
    </xf>
    <xf numFmtId="176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left"/>
    </xf>
    <xf numFmtId="176" fontId="3" fillId="0" borderId="1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3" fillId="2" borderId="11" xfId="0" applyNumberFormat="1" applyFont="1" applyFill="1" applyBorder="1" applyAlignment="1">
      <alignment horizontal="right"/>
    </xf>
    <xf numFmtId="176" fontId="3" fillId="2" borderId="12" xfId="0" applyNumberFormat="1" applyFont="1" applyFill="1" applyBorder="1" applyAlignment="1">
      <alignment horizontal="right"/>
    </xf>
    <xf numFmtId="176" fontId="3" fillId="5" borderId="12" xfId="0" applyNumberFormat="1" applyFont="1" applyFill="1" applyBorder="1" applyAlignment="1">
      <alignment horizontal="right"/>
    </xf>
    <xf numFmtId="0" fontId="2" fillId="5" borderId="12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6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1" xfId="0" applyFont="1" applyBorder="1" applyAlignment="1">
      <alignment/>
    </xf>
    <xf numFmtId="176" fontId="12" fillId="0" borderId="10" xfId="0" applyNumberFormat="1" applyFont="1" applyBorder="1" applyAlignment="1" quotePrefix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13" fillId="5" borderId="12" xfId="0" applyFont="1" applyFill="1" applyBorder="1" applyAlignment="1">
      <alignment/>
    </xf>
    <xf numFmtId="0" fontId="2" fillId="6" borderId="12" xfId="0" applyFont="1" applyFill="1" applyBorder="1" applyAlignment="1">
      <alignment vertical="center" wrapText="1"/>
    </xf>
    <xf numFmtId="0" fontId="13" fillId="6" borderId="12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5" borderId="12" xfId="17" applyFont="1" applyFill="1" applyBorder="1" applyAlignment="1">
      <alignment vertical="top" wrapText="1"/>
      <protection/>
    </xf>
    <xf numFmtId="0" fontId="13" fillId="3" borderId="12" xfId="0" applyFont="1" applyFill="1" applyBorder="1" applyAlignment="1">
      <alignment/>
    </xf>
    <xf numFmtId="0" fontId="2" fillId="6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/>
    </xf>
    <xf numFmtId="0" fontId="12" fillId="0" borderId="1" xfId="0" applyFont="1" applyBorder="1" applyAlignment="1">
      <alignment wrapText="1"/>
    </xf>
    <xf numFmtId="0" fontId="2" fillId="6" borderId="12" xfId="0" applyFont="1" applyFill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13" fillId="6" borderId="12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2" fillId="0" borderId="1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5" borderId="15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2" fillId="6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2" fillId="0" borderId="17" xfId="0" applyFont="1" applyFill="1" applyBorder="1" applyAlignment="1">
      <alignment horizontal="left" wrapText="1"/>
    </xf>
    <xf numFmtId="0" fontId="12" fillId="0" borderId="0" xfId="0" applyFont="1" applyBorder="1" applyAlignment="1">
      <alignment/>
    </xf>
    <xf numFmtId="176" fontId="12" fillId="0" borderId="0" xfId="0" applyNumberFormat="1" applyFont="1" applyBorder="1" applyAlignment="1" quotePrefix="1">
      <alignment/>
    </xf>
    <xf numFmtId="0" fontId="2" fillId="2" borderId="0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6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18" xfId="0" applyFont="1" applyBorder="1" applyAlignment="1">
      <alignment/>
    </xf>
    <xf numFmtId="176" fontId="2" fillId="0" borderId="18" xfId="0" applyNumberFormat="1" applyFont="1" applyBorder="1" applyAlignment="1">
      <alignment/>
    </xf>
    <xf numFmtId="0" fontId="2" fillId="0" borderId="11" xfId="0" applyFont="1" applyBorder="1" applyAlignment="1">
      <alignment/>
    </xf>
    <xf numFmtId="176" fontId="2" fillId="0" borderId="12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12" fillId="0" borderId="1" xfId="0" applyFont="1" applyFill="1" applyBorder="1" applyAlignment="1">
      <alignment/>
    </xf>
    <xf numFmtId="1" fontId="12" fillId="0" borderId="1" xfId="0" applyNumberFormat="1" applyFont="1" applyFill="1" applyBorder="1" applyAlignment="1">
      <alignment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176" fontId="12" fillId="0" borderId="10" xfId="0" applyNumberFormat="1" applyFont="1" applyBorder="1" applyAlignment="1" quotePrefix="1">
      <alignment vertical="top"/>
    </xf>
    <xf numFmtId="0" fontId="2" fillId="2" borderId="11" xfId="0" applyFont="1" applyFill="1" applyBorder="1" applyAlignment="1">
      <alignment vertical="top"/>
    </xf>
    <xf numFmtId="0" fontId="2" fillId="2" borderId="12" xfId="0" applyFont="1" applyFill="1" applyBorder="1" applyAlignment="1">
      <alignment vertical="top"/>
    </xf>
    <xf numFmtId="0" fontId="2" fillId="5" borderId="12" xfId="0" applyFont="1" applyFill="1" applyBorder="1" applyAlignment="1">
      <alignment vertical="top"/>
    </xf>
    <xf numFmtId="0" fontId="2" fillId="3" borderId="12" xfId="0" applyFont="1" applyFill="1" applyBorder="1" applyAlignment="1">
      <alignment vertical="top"/>
    </xf>
    <xf numFmtId="0" fontId="2" fillId="4" borderId="12" xfId="0" applyFont="1" applyFill="1" applyBorder="1" applyAlignment="1">
      <alignment vertical="top"/>
    </xf>
    <xf numFmtId="0" fontId="2" fillId="6" borderId="12" xfId="0" applyFont="1" applyFill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17" applyFont="1" applyFill="1" applyBorder="1" applyAlignment="1">
      <alignment horizontal="center" vertical="center" wrapText="1"/>
      <protection/>
    </xf>
    <xf numFmtId="0" fontId="2" fillId="6" borderId="1" xfId="17" applyFont="1" applyFill="1" applyBorder="1" applyAlignment="1">
      <alignment horizontal="center" vertical="center" wrapText="1"/>
      <protection/>
    </xf>
    <xf numFmtId="0" fontId="2" fillId="4" borderId="1" xfId="17" applyFont="1" applyFill="1" applyBorder="1" applyAlignment="1">
      <alignment horizontal="center"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3" borderId="1" xfId="17" applyFont="1" applyFill="1" applyBorder="1" applyAlignment="1">
      <alignment horizontal="center" vertical="center" wrapText="1"/>
      <protection/>
    </xf>
    <xf numFmtId="0" fontId="2" fillId="2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chelt medii lunare 9 luni_9.10.09_cu plan corectat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tabSelected="1" view="pageBreakPreview" zoomScaleSheetLayoutView="100" workbookViewId="0" topLeftCell="A22">
      <selection activeCell="B17" sqref="B17"/>
    </sheetView>
  </sheetViews>
  <sheetFormatPr defaultColWidth="9.00390625" defaultRowHeight="12.75"/>
  <cols>
    <col min="1" max="1" width="54.125" style="83" customWidth="1"/>
    <col min="2" max="2" width="19.00390625" style="42" customWidth="1"/>
    <col min="3" max="3" width="18.25390625" style="42" customWidth="1"/>
    <col min="4" max="4" width="10.25390625" style="42" hidden="1" customWidth="1"/>
    <col min="5" max="5" width="8.75390625" style="42" hidden="1" customWidth="1"/>
    <col min="6" max="7" width="9.25390625" style="42" hidden="1" customWidth="1"/>
    <col min="8" max="8" width="7.125" style="42" hidden="1" customWidth="1"/>
    <col min="9" max="9" width="8.25390625" style="42" hidden="1" customWidth="1"/>
    <col min="10" max="10" width="9.875" style="42" hidden="1" customWidth="1"/>
    <col min="11" max="11" width="7.75390625" style="42" hidden="1" customWidth="1"/>
    <col min="12" max="12" width="9.75390625" style="42" hidden="1" customWidth="1"/>
    <col min="13" max="13" width="7.75390625" style="42" hidden="1" customWidth="1"/>
    <col min="14" max="14" width="11.25390625" style="42" hidden="1" customWidth="1"/>
    <col min="15" max="15" width="9.25390625" style="42" hidden="1" customWidth="1"/>
    <col min="16" max="16" width="16.875" style="42" hidden="1" customWidth="1"/>
    <col min="17" max="17" width="8.25390625" style="42" hidden="1" customWidth="1"/>
    <col min="18" max="18" width="8.375" style="42" hidden="1" customWidth="1"/>
    <col min="19" max="19" width="8.375" style="85" hidden="1" customWidth="1"/>
    <col min="20" max="20" width="9.625" style="85" hidden="1" customWidth="1"/>
    <col min="21" max="21" width="0" style="3" hidden="1" customWidth="1"/>
    <col min="22" max="22" width="11.375" style="0" hidden="1" customWidth="1"/>
    <col min="23" max="23" width="9.875" style="0" hidden="1" customWidth="1"/>
  </cols>
  <sheetData>
    <row r="1" spans="1:20" ht="15.75">
      <c r="A1" s="1"/>
      <c r="B1" s="112" t="s">
        <v>0</v>
      </c>
      <c r="C1" s="11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1"/>
      <c r="B2" s="112" t="s">
        <v>65</v>
      </c>
      <c r="C2" s="11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s="4" customFormat="1" ht="15" customHeight="1">
      <c r="A3" s="1"/>
      <c r="B3" s="112" t="s">
        <v>66</v>
      </c>
      <c r="C3" s="112"/>
      <c r="D3" s="5"/>
      <c r="E3" s="5"/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4" customFormat="1" ht="15" customHeight="1">
      <c r="A4" s="1"/>
      <c r="C4" s="2"/>
      <c r="D4" s="5"/>
      <c r="E4" s="5"/>
      <c r="F4" s="5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s="7" customFormat="1" ht="88.5" customHeight="1">
      <c r="A5" s="114" t="s">
        <v>68</v>
      </c>
      <c r="B5" s="114"/>
      <c r="C5" s="11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7" customFormat="1" ht="14.25" customHeight="1">
      <c r="A6" s="115"/>
      <c r="B6" s="115"/>
      <c r="C6" s="11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6"/>
      <c r="U6" s="6"/>
    </row>
    <row r="7" spans="1:21" s="4" customFormat="1" ht="14.25" customHeight="1" thickBot="1">
      <c r="A7" s="1"/>
      <c r="B7" s="5"/>
      <c r="C7" s="9"/>
      <c r="D7" s="5"/>
      <c r="E7" s="5"/>
      <c r="F7" s="5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4" s="14" customFormat="1" ht="18" customHeight="1">
      <c r="A8" s="119" t="s">
        <v>1</v>
      </c>
      <c r="B8" s="116" t="s">
        <v>2</v>
      </c>
      <c r="C8" s="107" t="s">
        <v>3</v>
      </c>
      <c r="D8" s="111" t="s">
        <v>4</v>
      </c>
      <c r="E8" s="10" t="s">
        <v>5</v>
      </c>
      <c r="F8" s="103" t="s">
        <v>6</v>
      </c>
      <c r="G8" s="103"/>
      <c r="H8" s="103"/>
      <c r="I8" s="103"/>
      <c r="J8" s="103"/>
      <c r="K8" s="103"/>
      <c r="L8" s="110" t="s">
        <v>7</v>
      </c>
      <c r="M8" s="11" t="s">
        <v>5</v>
      </c>
      <c r="N8" s="105" t="s">
        <v>8</v>
      </c>
      <c r="O8" s="12" t="s">
        <v>5</v>
      </c>
      <c r="P8" s="104" t="s">
        <v>9</v>
      </c>
      <c r="Q8" s="104"/>
      <c r="R8" s="104"/>
      <c r="S8" s="104"/>
      <c r="T8" s="100" t="s">
        <v>2</v>
      </c>
      <c r="U8" s="13" t="s">
        <v>5</v>
      </c>
      <c r="X8" s="15"/>
    </row>
    <row r="9" spans="1:24" s="14" customFormat="1" ht="25.5" customHeight="1">
      <c r="A9" s="120"/>
      <c r="B9" s="117"/>
      <c r="C9" s="108"/>
      <c r="D9" s="111"/>
      <c r="E9" s="102" t="s">
        <v>10</v>
      </c>
      <c r="F9" s="103" t="s">
        <v>11</v>
      </c>
      <c r="G9" s="16" t="s">
        <v>5</v>
      </c>
      <c r="H9" s="103" t="s">
        <v>12</v>
      </c>
      <c r="I9" s="16" t="s">
        <v>5</v>
      </c>
      <c r="J9" s="103" t="s">
        <v>13</v>
      </c>
      <c r="K9" s="16" t="s">
        <v>5</v>
      </c>
      <c r="L9" s="110"/>
      <c r="M9" s="106" t="s">
        <v>10</v>
      </c>
      <c r="N9" s="105"/>
      <c r="O9" s="101" t="s">
        <v>10</v>
      </c>
      <c r="P9" s="104" t="s">
        <v>14</v>
      </c>
      <c r="Q9" s="17" t="s">
        <v>5</v>
      </c>
      <c r="R9" s="104" t="s">
        <v>15</v>
      </c>
      <c r="S9" s="17" t="s">
        <v>5</v>
      </c>
      <c r="T9" s="100"/>
      <c r="U9" s="100" t="s">
        <v>10</v>
      </c>
      <c r="X9" s="15"/>
    </row>
    <row r="10" spans="1:24" s="14" customFormat="1" ht="22.5" customHeight="1" thickBot="1">
      <c r="A10" s="121"/>
      <c r="B10" s="118"/>
      <c r="C10" s="109"/>
      <c r="D10" s="111"/>
      <c r="E10" s="102"/>
      <c r="F10" s="103"/>
      <c r="G10" s="18" t="s">
        <v>10</v>
      </c>
      <c r="H10" s="103"/>
      <c r="I10" s="18" t="s">
        <v>10</v>
      </c>
      <c r="J10" s="103"/>
      <c r="K10" s="18" t="s">
        <v>10</v>
      </c>
      <c r="L10" s="110"/>
      <c r="M10" s="106"/>
      <c r="N10" s="105"/>
      <c r="O10" s="101"/>
      <c r="P10" s="104"/>
      <c r="Q10" s="19" t="s">
        <v>10</v>
      </c>
      <c r="R10" s="104"/>
      <c r="S10" s="19" t="s">
        <v>10</v>
      </c>
      <c r="T10" s="100"/>
      <c r="U10" s="100"/>
      <c r="X10" s="15"/>
    </row>
    <row r="11" spans="1:21" s="22" customFormat="1" ht="12.75" customHeight="1" thickBot="1">
      <c r="A11" s="20">
        <v>1</v>
      </c>
      <c r="B11" s="20">
        <v>2</v>
      </c>
      <c r="C11" s="21">
        <v>3</v>
      </c>
      <c r="D11" s="20">
        <v>5</v>
      </c>
      <c r="E11" s="20">
        <v>6</v>
      </c>
      <c r="F11" s="20">
        <v>7</v>
      </c>
      <c r="G11" s="20">
        <v>8</v>
      </c>
      <c r="H11" s="20">
        <v>9</v>
      </c>
      <c r="I11" s="20">
        <v>10</v>
      </c>
      <c r="J11" s="20">
        <v>11</v>
      </c>
      <c r="K11" s="20">
        <v>12</v>
      </c>
      <c r="L11" s="20">
        <v>13</v>
      </c>
      <c r="M11" s="20">
        <v>14</v>
      </c>
      <c r="N11" s="20">
        <v>15</v>
      </c>
      <c r="O11" s="20">
        <v>16</v>
      </c>
      <c r="P11" s="20">
        <v>17</v>
      </c>
      <c r="Q11" s="20">
        <v>18</v>
      </c>
      <c r="R11" s="20">
        <v>19</v>
      </c>
      <c r="S11" s="20">
        <v>20</v>
      </c>
      <c r="T11" s="20">
        <v>21</v>
      </c>
      <c r="U11" s="20">
        <v>22</v>
      </c>
    </row>
    <row r="12" spans="1:23" s="31" customFormat="1" ht="15.75" customHeight="1">
      <c r="A12" s="23" t="s">
        <v>67</v>
      </c>
      <c r="B12" s="24">
        <v>92832</v>
      </c>
      <c r="C12" s="25">
        <v>3530614.1</v>
      </c>
      <c r="D12" s="26">
        <f aca="true" t="shared" si="0" ref="D12:U12">SUM(D14:D61)</f>
        <v>8571.5</v>
      </c>
      <c r="E12" s="27">
        <f t="shared" si="0"/>
        <v>1800</v>
      </c>
      <c r="F12" s="27">
        <f t="shared" si="0"/>
        <v>34476</v>
      </c>
      <c r="G12" s="27">
        <f t="shared" si="0"/>
        <v>75</v>
      </c>
      <c r="H12" s="27">
        <f t="shared" si="0"/>
        <v>4801</v>
      </c>
      <c r="I12" s="27">
        <f t="shared" si="0"/>
        <v>127</v>
      </c>
      <c r="J12" s="27">
        <f t="shared" si="0"/>
        <v>1601</v>
      </c>
      <c r="K12" s="27">
        <f t="shared" si="0"/>
        <v>118</v>
      </c>
      <c r="L12" s="27">
        <f t="shared" si="0"/>
        <v>8706</v>
      </c>
      <c r="M12" s="27">
        <f t="shared" si="0"/>
        <v>198</v>
      </c>
      <c r="N12" s="27">
        <f t="shared" si="0"/>
        <v>4161</v>
      </c>
      <c r="O12" s="27">
        <f t="shared" si="0"/>
        <v>363</v>
      </c>
      <c r="P12" s="27">
        <f t="shared" si="0"/>
        <v>24135.5</v>
      </c>
      <c r="Q12" s="27">
        <f t="shared" si="0"/>
        <v>1001.5</v>
      </c>
      <c r="R12" s="27">
        <f t="shared" si="0"/>
        <v>5253</v>
      </c>
      <c r="S12" s="27">
        <f t="shared" si="0"/>
        <v>118</v>
      </c>
      <c r="T12" s="28">
        <f t="shared" si="0"/>
        <v>91705</v>
      </c>
      <c r="U12" s="29">
        <f t="shared" si="0"/>
        <v>3800.5</v>
      </c>
      <c r="V12" s="30">
        <f>D12+F12+H12+J12+L12+N12+P12+R12</f>
        <v>91705</v>
      </c>
      <c r="W12" s="30">
        <f>E12+G12+I12+K12+M12+O12+Q12+S12</f>
        <v>3800.5</v>
      </c>
    </row>
    <row r="13" spans="1:21" ht="13.5" customHeight="1">
      <c r="A13" s="32" t="s">
        <v>5</v>
      </c>
      <c r="B13" s="33"/>
      <c r="C13" s="34"/>
      <c r="D13" s="35"/>
      <c r="E13" s="36"/>
      <c r="F13" s="37"/>
      <c r="G13" s="37"/>
      <c r="H13" s="38"/>
      <c r="I13" s="38"/>
      <c r="J13" s="38"/>
      <c r="K13" s="38"/>
      <c r="L13" s="39"/>
      <c r="M13" s="39"/>
      <c r="N13" s="40"/>
      <c r="O13" s="40"/>
      <c r="P13" s="41"/>
      <c r="Q13" s="41"/>
      <c r="R13" s="41"/>
      <c r="S13" s="41"/>
      <c r="T13" s="42"/>
      <c r="U13" s="43"/>
    </row>
    <row r="14" spans="1:21" ht="15.75">
      <c r="A14" s="44" t="s">
        <v>16</v>
      </c>
      <c r="B14" s="86">
        <v>491</v>
      </c>
      <c r="C14" s="45">
        <v>45888.5</v>
      </c>
      <c r="D14" s="46">
        <v>467</v>
      </c>
      <c r="E14" s="47">
        <v>295</v>
      </c>
      <c r="F14" s="38"/>
      <c r="G14" s="38"/>
      <c r="H14" s="38"/>
      <c r="I14" s="38"/>
      <c r="J14" s="38"/>
      <c r="K14" s="38"/>
      <c r="L14" s="39"/>
      <c r="M14" s="39"/>
      <c r="N14" s="40"/>
      <c r="O14" s="40"/>
      <c r="P14" s="41"/>
      <c r="Q14" s="41"/>
      <c r="R14" s="41"/>
      <c r="S14" s="41"/>
      <c r="T14" s="42">
        <f aca="true" t="shared" si="1" ref="T14:T61">D14+F14+H14+J14+L14+N14+P14+R14</f>
        <v>467</v>
      </c>
      <c r="U14" s="43">
        <f aca="true" t="shared" si="2" ref="U14:U61">E14+G14+I14+K14+M14+O14+Q14+S14</f>
        <v>295</v>
      </c>
    </row>
    <row r="15" spans="1:21" ht="15.75">
      <c r="A15" s="44" t="s">
        <v>17</v>
      </c>
      <c r="B15" s="86">
        <v>75</v>
      </c>
      <c r="C15" s="45">
        <v>8676.7</v>
      </c>
      <c r="D15" s="46">
        <v>80</v>
      </c>
      <c r="E15" s="47">
        <v>80</v>
      </c>
      <c r="F15" s="38"/>
      <c r="G15" s="38"/>
      <c r="H15" s="38"/>
      <c r="I15" s="38"/>
      <c r="J15" s="38"/>
      <c r="K15" s="38"/>
      <c r="L15" s="39"/>
      <c r="M15" s="39"/>
      <c r="N15" s="40"/>
      <c r="O15" s="40"/>
      <c r="P15" s="41"/>
      <c r="Q15" s="41"/>
      <c r="R15" s="41"/>
      <c r="S15" s="41"/>
      <c r="T15" s="42">
        <f t="shared" si="1"/>
        <v>80</v>
      </c>
      <c r="U15" s="43">
        <f t="shared" si="2"/>
        <v>80</v>
      </c>
    </row>
    <row r="16" spans="1:21" ht="15.75">
      <c r="A16" s="44" t="s">
        <v>18</v>
      </c>
      <c r="B16" s="86">
        <v>150</v>
      </c>
      <c r="C16" s="45">
        <v>13422.3</v>
      </c>
      <c r="D16" s="46">
        <v>150</v>
      </c>
      <c r="E16" s="47">
        <v>150</v>
      </c>
      <c r="F16" s="38"/>
      <c r="G16" s="38"/>
      <c r="H16" s="38"/>
      <c r="I16" s="38"/>
      <c r="J16" s="38"/>
      <c r="K16" s="38"/>
      <c r="L16" s="39"/>
      <c r="M16" s="39"/>
      <c r="N16" s="40"/>
      <c r="O16" s="40"/>
      <c r="P16" s="41"/>
      <c r="Q16" s="41"/>
      <c r="R16" s="41"/>
      <c r="S16" s="41"/>
      <c r="T16" s="42">
        <f t="shared" si="1"/>
        <v>150</v>
      </c>
      <c r="U16" s="43">
        <f t="shared" si="2"/>
        <v>150</v>
      </c>
    </row>
    <row r="17" spans="1:21" ht="15.75">
      <c r="A17" s="44" t="s">
        <v>19</v>
      </c>
      <c r="B17" s="86">
        <v>1320</v>
      </c>
      <c r="C17" s="45">
        <v>63354.6</v>
      </c>
      <c r="D17" s="46">
        <f>868+366</f>
        <v>1234</v>
      </c>
      <c r="E17" s="47">
        <v>189</v>
      </c>
      <c r="F17" s="38"/>
      <c r="G17" s="38"/>
      <c r="H17" s="38"/>
      <c r="I17" s="38"/>
      <c r="J17" s="38"/>
      <c r="K17" s="38"/>
      <c r="L17" s="39">
        <v>102</v>
      </c>
      <c r="M17" s="39"/>
      <c r="N17" s="40"/>
      <c r="O17" s="40"/>
      <c r="P17" s="41"/>
      <c r="Q17" s="41"/>
      <c r="R17" s="41"/>
      <c r="S17" s="41"/>
      <c r="T17" s="42">
        <f t="shared" si="1"/>
        <v>1336</v>
      </c>
      <c r="U17" s="43">
        <f t="shared" si="2"/>
        <v>189</v>
      </c>
    </row>
    <row r="18" spans="1:21" ht="15.75">
      <c r="A18" s="44" t="s">
        <v>20</v>
      </c>
      <c r="B18" s="86">
        <v>55</v>
      </c>
      <c r="C18" s="45">
        <v>3887.8</v>
      </c>
      <c r="D18" s="46"/>
      <c r="E18" s="47"/>
      <c r="F18" s="38"/>
      <c r="G18" s="38"/>
      <c r="H18" s="48"/>
      <c r="I18" s="48"/>
      <c r="J18" s="38"/>
      <c r="K18" s="38"/>
      <c r="L18" s="39"/>
      <c r="M18" s="39"/>
      <c r="N18" s="40"/>
      <c r="O18" s="40"/>
      <c r="P18" s="41"/>
      <c r="Q18" s="41"/>
      <c r="R18" s="49">
        <v>55</v>
      </c>
      <c r="S18" s="49"/>
      <c r="T18" s="42">
        <f t="shared" si="1"/>
        <v>55</v>
      </c>
      <c r="U18" s="43">
        <f t="shared" si="2"/>
        <v>0</v>
      </c>
    </row>
    <row r="19" spans="1:21" ht="15.75">
      <c r="A19" s="44" t="s">
        <v>21</v>
      </c>
      <c r="B19" s="86">
        <v>27</v>
      </c>
      <c r="C19" s="45">
        <v>2290</v>
      </c>
      <c r="D19" s="46"/>
      <c r="E19" s="47"/>
      <c r="F19" s="38"/>
      <c r="G19" s="38"/>
      <c r="H19" s="48"/>
      <c r="I19" s="48"/>
      <c r="J19" s="38"/>
      <c r="K19" s="38"/>
      <c r="L19" s="39"/>
      <c r="M19" s="39"/>
      <c r="N19" s="40"/>
      <c r="O19" s="40"/>
      <c r="P19" s="41"/>
      <c r="Q19" s="41"/>
      <c r="R19" s="49">
        <v>19</v>
      </c>
      <c r="S19" s="49"/>
      <c r="T19" s="42">
        <f t="shared" si="1"/>
        <v>19</v>
      </c>
      <c r="U19" s="43">
        <f t="shared" si="2"/>
        <v>0</v>
      </c>
    </row>
    <row r="20" spans="1:21" ht="15.75">
      <c r="A20" s="44" t="s">
        <v>22</v>
      </c>
      <c r="B20" s="86">
        <v>221</v>
      </c>
      <c r="C20" s="45">
        <v>14366.7</v>
      </c>
      <c r="D20" s="46"/>
      <c r="E20" s="47"/>
      <c r="F20" s="38"/>
      <c r="G20" s="38"/>
      <c r="H20" s="48"/>
      <c r="I20" s="48"/>
      <c r="J20" s="38"/>
      <c r="K20" s="38"/>
      <c r="L20" s="39"/>
      <c r="M20" s="39"/>
      <c r="N20" s="40"/>
      <c r="O20" s="40"/>
      <c r="P20" s="41"/>
      <c r="Q20" s="41"/>
      <c r="R20" s="49">
        <v>228</v>
      </c>
      <c r="S20" s="49"/>
      <c r="T20" s="42">
        <f t="shared" si="1"/>
        <v>228</v>
      </c>
      <c r="U20" s="43">
        <f t="shared" si="2"/>
        <v>0</v>
      </c>
    </row>
    <row r="21" spans="1:21" ht="15.75">
      <c r="A21" s="44" t="s">
        <v>23</v>
      </c>
      <c r="B21" s="86">
        <v>1107</v>
      </c>
      <c r="C21" s="45">
        <v>61436</v>
      </c>
      <c r="D21" s="46"/>
      <c r="E21" s="47"/>
      <c r="F21" s="38"/>
      <c r="G21" s="38"/>
      <c r="H21" s="48"/>
      <c r="I21" s="48"/>
      <c r="J21" s="38"/>
      <c r="K21" s="38"/>
      <c r="L21" s="39"/>
      <c r="M21" s="39"/>
      <c r="N21" s="40"/>
      <c r="O21" s="40"/>
      <c r="P21" s="41"/>
      <c r="Q21" s="41"/>
      <c r="R21" s="50">
        <v>1198</v>
      </c>
      <c r="S21" s="49"/>
      <c r="T21" s="42">
        <f t="shared" si="1"/>
        <v>1198</v>
      </c>
      <c r="U21" s="43">
        <f t="shared" si="2"/>
        <v>0</v>
      </c>
    </row>
    <row r="22" spans="1:21" ht="15.75">
      <c r="A22" s="44" t="s">
        <v>24</v>
      </c>
      <c r="B22" s="86">
        <v>411</v>
      </c>
      <c r="C22" s="45">
        <v>22323.2</v>
      </c>
      <c r="D22" s="46">
        <v>256</v>
      </c>
      <c r="E22" s="47">
        <v>165</v>
      </c>
      <c r="F22" s="38"/>
      <c r="G22" s="38"/>
      <c r="H22" s="38"/>
      <c r="I22" s="38"/>
      <c r="J22" s="38"/>
      <c r="K22" s="38"/>
      <c r="L22" s="39"/>
      <c r="M22" s="39"/>
      <c r="N22" s="40">
        <v>143</v>
      </c>
      <c r="O22" s="40"/>
      <c r="P22" s="41"/>
      <c r="Q22" s="41"/>
      <c r="R22" s="51"/>
      <c r="S22" s="51"/>
      <c r="T22" s="42">
        <f t="shared" si="1"/>
        <v>399</v>
      </c>
      <c r="U22" s="43">
        <f t="shared" si="2"/>
        <v>165</v>
      </c>
    </row>
    <row r="23" spans="1:21" ht="15.75">
      <c r="A23" s="44" t="s">
        <v>25</v>
      </c>
      <c r="B23" s="87">
        <v>4565</v>
      </c>
      <c r="C23" s="45">
        <v>253493.1</v>
      </c>
      <c r="D23" s="46">
        <v>4531.5</v>
      </c>
      <c r="E23" s="47">
        <v>249</v>
      </c>
      <c r="F23" s="38"/>
      <c r="G23" s="38"/>
      <c r="H23" s="38"/>
      <c r="I23" s="38"/>
      <c r="J23" s="38"/>
      <c r="K23" s="38"/>
      <c r="L23" s="39"/>
      <c r="M23" s="39"/>
      <c r="N23" s="40"/>
      <c r="O23" s="40"/>
      <c r="P23" s="41"/>
      <c r="Q23" s="41"/>
      <c r="R23" s="51"/>
      <c r="S23" s="51"/>
      <c r="T23" s="42">
        <f t="shared" si="1"/>
        <v>4531.5</v>
      </c>
      <c r="U23" s="43">
        <f t="shared" si="2"/>
        <v>249</v>
      </c>
    </row>
    <row r="24" spans="1:21" ht="15.75">
      <c r="A24" s="44" t="s">
        <v>26</v>
      </c>
      <c r="B24" s="86">
        <v>5352</v>
      </c>
      <c r="C24" s="45">
        <v>170519.7</v>
      </c>
      <c r="D24" s="46"/>
      <c r="E24" s="47"/>
      <c r="F24" s="38">
        <v>2558</v>
      </c>
      <c r="G24" s="38"/>
      <c r="H24" s="38"/>
      <c r="I24" s="38"/>
      <c r="J24" s="38"/>
      <c r="K24" s="38"/>
      <c r="L24" s="39"/>
      <c r="M24" s="39"/>
      <c r="N24" s="40">
        <v>2786</v>
      </c>
      <c r="O24" s="40">
        <v>99</v>
      </c>
      <c r="P24" s="41"/>
      <c r="Q24" s="41"/>
      <c r="R24" s="51"/>
      <c r="S24" s="51"/>
      <c r="T24" s="42">
        <f t="shared" si="1"/>
        <v>5344</v>
      </c>
      <c r="U24" s="43">
        <f t="shared" si="2"/>
        <v>99</v>
      </c>
    </row>
    <row r="25" spans="1:21" ht="15.75">
      <c r="A25" s="44" t="s">
        <v>27</v>
      </c>
      <c r="B25" s="86">
        <v>2617</v>
      </c>
      <c r="C25" s="45">
        <v>73383.7</v>
      </c>
      <c r="D25" s="46"/>
      <c r="E25" s="47"/>
      <c r="F25" s="38"/>
      <c r="G25" s="38"/>
      <c r="H25" s="38"/>
      <c r="I25" s="38"/>
      <c r="J25" s="38"/>
      <c r="K25" s="38"/>
      <c r="L25" s="39">
        <v>3037</v>
      </c>
      <c r="M25" s="39">
        <v>108</v>
      </c>
      <c r="N25" s="40"/>
      <c r="O25" s="40"/>
      <c r="P25" s="41"/>
      <c r="Q25" s="41"/>
      <c r="R25" s="51"/>
      <c r="S25" s="51"/>
      <c r="T25" s="42">
        <f t="shared" si="1"/>
        <v>3037</v>
      </c>
      <c r="U25" s="43">
        <f t="shared" si="2"/>
        <v>108</v>
      </c>
    </row>
    <row r="26" spans="1:21" ht="15.75">
      <c r="A26" s="44" t="s">
        <v>28</v>
      </c>
      <c r="B26" s="86">
        <v>8951</v>
      </c>
      <c r="C26" s="45">
        <v>354784.6</v>
      </c>
      <c r="D26" s="46"/>
      <c r="E26" s="47"/>
      <c r="F26" s="38">
        <v>3384</v>
      </c>
      <c r="G26" s="38"/>
      <c r="H26" s="38"/>
      <c r="I26" s="38"/>
      <c r="J26" s="38"/>
      <c r="K26" s="38"/>
      <c r="L26" s="39">
        <v>5567</v>
      </c>
      <c r="M26" s="39">
        <v>90</v>
      </c>
      <c r="N26" s="40"/>
      <c r="O26" s="40"/>
      <c r="P26" s="41"/>
      <c r="Q26" s="41"/>
      <c r="R26" s="51"/>
      <c r="S26" s="51"/>
      <c r="T26" s="42">
        <f t="shared" si="1"/>
        <v>8951</v>
      </c>
      <c r="U26" s="43">
        <f t="shared" si="2"/>
        <v>90</v>
      </c>
    </row>
    <row r="27" spans="1:21" ht="15.75">
      <c r="A27" s="44" t="s">
        <v>29</v>
      </c>
      <c r="B27" s="86">
        <v>26318</v>
      </c>
      <c r="C27" s="45">
        <v>859333.1</v>
      </c>
      <c r="D27" s="46"/>
      <c r="E27" s="47"/>
      <c r="F27" s="38">
        <f>26274</f>
        <v>26274</v>
      </c>
      <c r="G27" s="38">
        <v>75</v>
      </c>
      <c r="H27" s="38"/>
      <c r="I27" s="38"/>
      <c r="J27" s="38">
        <v>42</v>
      </c>
      <c r="K27" s="38"/>
      <c r="L27" s="39"/>
      <c r="M27" s="39"/>
      <c r="N27" s="40"/>
      <c r="O27" s="40"/>
      <c r="P27" s="41"/>
      <c r="Q27" s="41"/>
      <c r="R27" s="51"/>
      <c r="S27" s="51"/>
      <c r="T27" s="42">
        <f t="shared" si="1"/>
        <v>26316</v>
      </c>
      <c r="U27" s="43">
        <f t="shared" si="2"/>
        <v>75</v>
      </c>
    </row>
    <row r="28" spans="1:21" ht="15.75">
      <c r="A28" s="44" t="s">
        <v>30</v>
      </c>
      <c r="B28" s="86">
        <v>2810</v>
      </c>
      <c r="C28" s="45">
        <v>96148.9</v>
      </c>
      <c r="D28" s="46"/>
      <c r="E28" s="47"/>
      <c r="F28" s="38">
        <f>1829+78</f>
        <v>1907</v>
      </c>
      <c r="G28" s="38"/>
      <c r="H28" s="38"/>
      <c r="I28" s="38"/>
      <c r="J28" s="38">
        <v>903</v>
      </c>
      <c r="K28" s="38">
        <v>47</v>
      </c>
      <c r="L28" s="39"/>
      <c r="M28" s="39"/>
      <c r="N28" s="40"/>
      <c r="O28" s="40"/>
      <c r="P28" s="41"/>
      <c r="Q28" s="41"/>
      <c r="R28" s="51"/>
      <c r="S28" s="51"/>
      <c r="T28" s="42">
        <f t="shared" si="1"/>
        <v>2810</v>
      </c>
      <c r="U28" s="43">
        <f t="shared" si="2"/>
        <v>47</v>
      </c>
    </row>
    <row r="29" spans="1:21" ht="15.75">
      <c r="A29" s="44" t="s">
        <v>31</v>
      </c>
      <c r="B29" s="86">
        <v>6783</v>
      </c>
      <c r="C29" s="45">
        <v>280331.8</v>
      </c>
      <c r="D29" s="46"/>
      <c r="E29" s="47"/>
      <c r="F29" s="52"/>
      <c r="G29" s="52"/>
      <c r="H29" s="48"/>
      <c r="I29" s="48"/>
      <c r="J29" s="48"/>
      <c r="K29" s="48"/>
      <c r="L29" s="53"/>
      <c r="M29" s="53"/>
      <c r="N29" s="40"/>
      <c r="O29" s="40"/>
      <c r="P29" s="41">
        <v>3257.5</v>
      </c>
      <c r="Q29" s="41">
        <v>122.5</v>
      </c>
      <c r="R29" s="54">
        <v>2579</v>
      </c>
      <c r="S29" s="54">
        <v>118</v>
      </c>
      <c r="T29" s="55">
        <f t="shared" si="1"/>
        <v>5836.5</v>
      </c>
      <c r="U29" s="43">
        <f t="shared" si="2"/>
        <v>240.5</v>
      </c>
    </row>
    <row r="30" spans="1:21" ht="15.75">
      <c r="A30" s="44" t="s">
        <v>32</v>
      </c>
      <c r="B30" s="86">
        <v>5204</v>
      </c>
      <c r="C30" s="45">
        <v>153282</v>
      </c>
      <c r="D30" s="46"/>
      <c r="E30" s="47"/>
      <c r="F30" s="52"/>
      <c r="G30" s="52"/>
      <c r="H30" s="38"/>
      <c r="I30" s="38"/>
      <c r="J30" s="38"/>
      <c r="K30" s="38"/>
      <c r="L30" s="39"/>
      <c r="M30" s="39"/>
      <c r="N30" s="40"/>
      <c r="O30" s="40"/>
      <c r="P30" s="41">
        <v>5911</v>
      </c>
      <c r="Q30" s="41">
        <v>77</v>
      </c>
      <c r="R30" s="54"/>
      <c r="S30" s="54"/>
      <c r="T30" s="42">
        <f t="shared" si="1"/>
        <v>5911</v>
      </c>
      <c r="U30" s="43">
        <f t="shared" si="2"/>
        <v>77</v>
      </c>
    </row>
    <row r="31" spans="1:21" ht="15.75">
      <c r="A31" s="44" t="s">
        <v>33</v>
      </c>
      <c r="B31" s="86">
        <v>8883</v>
      </c>
      <c r="C31" s="45">
        <v>381249.9</v>
      </c>
      <c r="D31" s="46"/>
      <c r="E31" s="47"/>
      <c r="F31" s="52"/>
      <c r="G31" s="52"/>
      <c r="H31" s="48"/>
      <c r="I31" s="48"/>
      <c r="J31" s="48"/>
      <c r="K31" s="48"/>
      <c r="L31" s="39"/>
      <c r="M31" s="39"/>
      <c r="N31" s="40">
        <v>31</v>
      </c>
      <c r="O31" s="40"/>
      <c r="P31" s="41">
        <v>8852</v>
      </c>
      <c r="Q31" s="41">
        <v>285</v>
      </c>
      <c r="R31" s="54"/>
      <c r="S31" s="54"/>
      <c r="T31" s="42">
        <f t="shared" si="1"/>
        <v>8883</v>
      </c>
      <c r="U31" s="43">
        <f t="shared" si="2"/>
        <v>285</v>
      </c>
    </row>
    <row r="32" spans="1:21" ht="15.75">
      <c r="A32" s="56" t="s">
        <v>34</v>
      </c>
      <c r="B32" s="86">
        <v>430</v>
      </c>
      <c r="C32" s="45">
        <v>33665.9</v>
      </c>
      <c r="D32" s="46">
        <v>428</v>
      </c>
      <c r="E32" s="47">
        <v>177</v>
      </c>
      <c r="F32" s="52"/>
      <c r="G32" s="52"/>
      <c r="H32" s="38"/>
      <c r="I32" s="38"/>
      <c r="J32" s="38"/>
      <c r="K32" s="38"/>
      <c r="L32" s="39"/>
      <c r="M32" s="39"/>
      <c r="N32" s="40"/>
      <c r="O32" s="40"/>
      <c r="P32" s="41"/>
      <c r="Q32" s="41"/>
      <c r="R32" s="57"/>
      <c r="S32" s="57"/>
      <c r="T32" s="42">
        <f t="shared" si="1"/>
        <v>428</v>
      </c>
      <c r="U32" s="43">
        <f t="shared" si="2"/>
        <v>177</v>
      </c>
    </row>
    <row r="33" spans="1:21" ht="15.75">
      <c r="A33" s="44" t="s">
        <v>35</v>
      </c>
      <c r="B33" s="86">
        <v>50</v>
      </c>
      <c r="C33" s="45">
        <v>3274.2</v>
      </c>
      <c r="D33" s="46"/>
      <c r="E33" s="47"/>
      <c r="F33" s="52"/>
      <c r="G33" s="52"/>
      <c r="H33" s="48"/>
      <c r="I33" s="48"/>
      <c r="J33" s="38"/>
      <c r="K33" s="38"/>
      <c r="L33" s="39"/>
      <c r="M33" s="39"/>
      <c r="N33" s="40"/>
      <c r="O33" s="40"/>
      <c r="P33" s="41"/>
      <c r="Q33" s="41"/>
      <c r="R33" s="57">
        <v>50</v>
      </c>
      <c r="S33" s="57"/>
      <c r="T33" s="42">
        <f t="shared" si="1"/>
        <v>50</v>
      </c>
      <c r="U33" s="43">
        <f t="shared" si="2"/>
        <v>0</v>
      </c>
    </row>
    <row r="34" spans="1:21" ht="15.75">
      <c r="A34" s="44" t="s">
        <v>36</v>
      </c>
      <c r="B34" s="86">
        <v>924</v>
      </c>
      <c r="C34" s="45">
        <v>37039.9</v>
      </c>
      <c r="D34" s="46">
        <v>936</v>
      </c>
      <c r="E34" s="47">
        <v>107</v>
      </c>
      <c r="F34" s="38"/>
      <c r="G34" s="38"/>
      <c r="H34" s="38"/>
      <c r="I34" s="38"/>
      <c r="J34" s="38"/>
      <c r="K34" s="38"/>
      <c r="L34" s="39"/>
      <c r="M34" s="39"/>
      <c r="N34" s="40"/>
      <c r="O34" s="40"/>
      <c r="P34" s="41"/>
      <c r="Q34" s="41"/>
      <c r="R34" s="41"/>
      <c r="S34" s="41"/>
      <c r="T34" s="42">
        <f t="shared" si="1"/>
        <v>936</v>
      </c>
      <c r="U34" s="43">
        <f t="shared" si="2"/>
        <v>107</v>
      </c>
    </row>
    <row r="35" spans="1:21" ht="15.75">
      <c r="A35" s="56" t="s">
        <v>37</v>
      </c>
      <c r="B35" s="86">
        <v>145</v>
      </c>
      <c r="C35" s="45">
        <v>7619</v>
      </c>
      <c r="D35" s="46"/>
      <c r="E35" s="47"/>
      <c r="F35" s="38"/>
      <c r="G35" s="38"/>
      <c r="H35" s="38"/>
      <c r="I35" s="38"/>
      <c r="J35" s="38"/>
      <c r="K35" s="38"/>
      <c r="L35" s="39"/>
      <c r="M35" s="39"/>
      <c r="N35" s="40">
        <v>144</v>
      </c>
      <c r="O35" s="40">
        <v>79</v>
      </c>
      <c r="P35" s="41"/>
      <c r="Q35" s="41"/>
      <c r="R35" s="41"/>
      <c r="S35" s="41"/>
      <c r="T35" s="42">
        <f t="shared" si="1"/>
        <v>144</v>
      </c>
      <c r="U35" s="43">
        <f t="shared" si="2"/>
        <v>79</v>
      </c>
    </row>
    <row r="36" spans="1:21" ht="15.75">
      <c r="A36" s="44" t="s">
        <v>38</v>
      </c>
      <c r="B36" s="86">
        <v>616</v>
      </c>
      <c r="C36" s="45">
        <v>21391.6</v>
      </c>
      <c r="D36" s="46"/>
      <c r="E36" s="47"/>
      <c r="F36" s="38"/>
      <c r="G36" s="38"/>
      <c r="H36" s="38"/>
      <c r="I36" s="38"/>
      <c r="J36" s="38">
        <v>616</v>
      </c>
      <c r="K36" s="38">
        <v>31</v>
      </c>
      <c r="L36" s="39"/>
      <c r="M36" s="39"/>
      <c r="N36" s="40"/>
      <c r="O36" s="40"/>
      <c r="P36" s="41"/>
      <c r="Q36" s="41"/>
      <c r="R36" s="41"/>
      <c r="S36" s="41"/>
      <c r="T36" s="42">
        <f t="shared" si="1"/>
        <v>616</v>
      </c>
      <c r="U36" s="43">
        <f t="shared" si="2"/>
        <v>31</v>
      </c>
    </row>
    <row r="37" spans="1:21" ht="15.75">
      <c r="A37" s="44" t="s">
        <v>39</v>
      </c>
      <c r="B37" s="86">
        <v>27</v>
      </c>
      <c r="C37" s="45">
        <v>1012.5</v>
      </c>
      <c r="D37" s="46">
        <v>26</v>
      </c>
      <c r="E37" s="47">
        <v>18</v>
      </c>
      <c r="F37" s="38"/>
      <c r="G37" s="38"/>
      <c r="H37" s="38"/>
      <c r="I37" s="38"/>
      <c r="J37" s="38"/>
      <c r="K37" s="38"/>
      <c r="L37" s="39"/>
      <c r="M37" s="39"/>
      <c r="N37" s="40"/>
      <c r="O37" s="40"/>
      <c r="P37" s="41"/>
      <c r="Q37" s="41"/>
      <c r="R37" s="41"/>
      <c r="S37" s="41"/>
      <c r="T37" s="42">
        <f t="shared" si="1"/>
        <v>26</v>
      </c>
      <c r="U37" s="43">
        <f t="shared" si="2"/>
        <v>18</v>
      </c>
    </row>
    <row r="38" spans="1:21" ht="15.75">
      <c r="A38" s="44" t="s">
        <v>40</v>
      </c>
      <c r="B38" s="86">
        <v>2743</v>
      </c>
      <c r="C38" s="45">
        <v>124351.3</v>
      </c>
      <c r="D38" s="46"/>
      <c r="E38" s="47"/>
      <c r="F38" s="38"/>
      <c r="G38" s="38"/>
      <c r="H38" s="48"/>
      <c r="I38" s="48"/>
      <c r="J38" s="38"/>
      <c r="K38" s="38"/>
      <c r="L38" s="39"/>
      <c r="M38" s="39"/>
      <c r="N38" s="40"/>
      <c r="O38" s="40"/>
      <c r="P38" s="41">
        <v>4887</v>
      </c>
      <c r="Q38" s="41"/>
      <c r="R38" s="41"/>
      <c r="S38" s="41"/>
      <c r="T38" s="42">
        <f t="shared" si="1"/>
        <v>4887</v>
      </c>
      <c r="U38" s="43">
        <f t="shared" si="2"/>
        <v>0</v>
      </c>
    </row>
    <row r="39" spans="1:21" ht="15.75">
      <c r="A39" s="58" t="s">
        <v>41</v>
      </c>
      <c r="B39" s="86">
        <v>108</v>
      </c>
      <c r="C39" s="45">
        <v>3073.5</v>
      </c>
      <c r="D39" s="46">
        <v>108</v>
      </c>
      <c r="E39" s="47">
        <v>15</v>
      </c>
      <c r="F39" s="38"/>
      <c r="G39" s="38"/>
      <c r="H39" s="38"/>
      <c r="I39" s="38"/>
      <c r="J39" s="38"/>
      <c r="K39" s="38"/>
      <c r="L39" s="39"/>
      <c r="M39" s="39"/>
      <c r="N39" s="40"/>
      <c r="O39" s="40"/>
      <c r="P39" s="41"/>
      <c r="Q39" s="41"/>
      <c r="R39" s="41"/>
      <c r="S39" s="41"/>
      <c r="T39" s="42">
        <f t="shared" si="1"/>
        <v>108</v>
      </c>
      <c r="U39" s="43">
        <f t="shared" si="2"/>
        <v>15</v>
      </c>
    </row>
    <row r="40" spans="1:21" ht="15.75">
      <c r="A40" s="44" t="s">
        <v>42</v>
      </c>
      <c r="B40" s="86">
        <v>41</v>
      </c>
      <c r="C40" s="45">
        <v>2363.6</v>
      </c>
      <c r="D40" s="46"/>
      <c r="E40" s="47"/>
      <c r="F40" s="38"/>
      <c r="G40" s="38"/>
      <c r="H40" s="38"/>
      <c r="I40" s="38"/>
      <c r="J40" s="38"/>
      <c r="K40" s="38"/>
      <c r="L40" s="39"/>
      <c r="M40" s="39"/>
      <c r="N40" s="40">
        <v>38</v>
      </c>
      <c r="O40" s="40">
        <v>38</v>
      </c>
      <c r="P40" s="41"/>
      <c r="Q40" s="41"/>
      <c r="R40" s="41"/>
      <c r="S40" s="41"/>
      <c r="T40" s="42">
        <f t="shared" si="1"/>
        <v>38</v>
      </c>
      <c r="U40" s="43">
        <f t="shared" si="2"/>
        <v>38</v>
      </c>
    </row>
    <row r="41" spans="1:21" ht="15.75">
      <c r="A41" s="44" t="s">
        <v>43</v>
      </c>
      <c r="B41" s="86">
        <v>120</v>
      </c>
      <c r="C41" s="45">
        <v>10115.3</v>
      </c>
      <c r="D41" s="46">
        <v>118</v>
      </c>
      <c r="E41" s="47">
        <v>118</v>
      </c>
      <c r="F41" s="38"/>
      <c r="G41" s="38"/>
      <c r="H41" s="38"/>
      <c r="I41" s="38"/>
      <c r="J41" s="38"/>
      <c r="K41" s="38"/>
      <c r="L41" s="39"/>
      <c r="M41" s="39"/>
      <c r="N41" s="40"/>
      <c r="O41" s="40"/>
      <c r="P41" s="41"/>
      <c r="Q41" s="41"/>
      <c r="R41" s="41"/>
      <c r="S41" s="41"/>
      <c r="T41" s="42">
        <f t="shared" si="1"/>
        <v>118</v>
      </c>
      <c r="U41" s="43">
        <f t="shared" si="2"/>
        <v>118</v>
      </c>
    </row>
    <row r="42" spans="1:21" ht="15.75">
      <c r="A42" s="58" t="s">
        <v>44</v>
      </c>
      <c r="B42" s="86">
        <v>4695</v>
      </c>
      <c r="C42" s="45">
        <v>211627.4</v>
      </c>
      <c r="D42" s="46"/>
      <c r="E42" s="47"/>
      <c r="F42" s="38">
        <v>133</v>
      </c>
      <c r="G42" s="38"/>
      <c r="H42" s="38">
        <f>4905-133</f>
        <v>4772</v>
      </c>
      <c r="I42" s="38">
        <v>98</v>
      </c>
      <c r="J42" s="38"/>
      <c r="K42" s="38"/>
      <c r="L42" s="39"/>
      <c r="M42" s="39"/>
      <c r="N42" s="40"/>
      <c r="O42" s="40"/>
      <c r="P42" s="41"/>
      <c r="Q42" s="41"/>
      <c r="R42" s="41"/>
      <c r="S42" s="41"/>
      <c r="T42" s="42">
        <f t="shared" si="1"/>
        <v>4905</v>
      </c>
      <c r="U42" s="43">
        <f t="shared" si="2"/>
        <v>98</v>
      </c>
    </row>
    <row r="43" spans="1:21" ht="31.5">
      <c r="A43" s="58" t="s">
        <v>45</v>
      </c>
      <c r="B43" s="86">
        <v>214</v>
      </c>
      <c r="C43" s="45">
        <v>11465</v>
      </c>
      <c r="D43" s="46"/>
      <c r="E43" s="47"/>
      <c r="F43" s="38">
        <v>220</v>
      </c>
      <c r="G43" s="38"/>
      <c r="H43" s="38"/>
      <c r="I43" s="38"/>
      <c r="J43" s="38"/>
      <c r="K43" s="38"/>
      <c r="L43" s="39"/>
      <c r="M43" s="39"/>
      <c r="N43" s="40"/>
      <c r="O43" s="40"/>
      <c r="P43" s="41"/>
      <c r="Q43" s="41"/>
      <c r="R43" s="41"/>
      <c r="S43" s="41"/>
      <c r="T43" s="42">
        <f t="shared" si="1"/>
        <v>220</v>
      </c>
      <c r="U43" s="43">
        <f t="shared" si="2"/>
        <v>0</v>
      </c>
    </row>
    <row r="44" spans="1:21" ht="15.75">
      <c r="A44" s="58" t="s">
        <v>46</v>
      </c>
      <c r="B44" s="86">
        <v>42</v>
      </c>
      <c r="C44" s="45">
        <v>1980</v>
      </c>
      <c r="D44" s="46"/>
      <c r="E44" s="47"/>
      <c r="F44" s="38"/>
      <c r="G44" s="38"/>
      <c r="H44" s="38"/>
      <c r="I44" s="38"/>
      <c r="J44" s="38">
        <v>40</v>
      </c>
      <c r="K44" s="38">
        <v>40</v>
      </c>
      <c r="L44" s="39"/>
      <c r="M44" s="39"/>
      <c r="N44" s="40"/>
      <c r="O44" s="40"/>
      <c r="P44" s="41"/>
      <c r="Q44" s="41"/>
      <c r="R44" s="41"/>
      <c r="S44" s="41"/>
      <c r="T44" s="42">
        <f t="shared" si="1"/>
        <v>40</v>
      </c>
      <c r="U44" s="43">
        <f t="shared" si="2"/>
        <v>40</v>
      </c>
    </row>
    <row r="45" spans="1:21" ht="15.75">
      <c r="A45" s="44" t="s">
        <v>47</v>
      </c>
      <c r="B45" s="86">
        <v>152</v>
      </c>
      <c r="C45" s="45">
        <v>5469.2</v>
      </c>
      <c r="D45" s="46"/>
      <c r="E45" s="47"/>
      <c r="F45" s="38"/>
      <c r="G45" s="38"/>
      <c r="H45" s="38"/>
      <c r="I45" s="38"/>
      <c r="J45" s="38"/>
      <c r="K45" s="38"/>
      <c r="L45" s="39"/>
      <c r="M45" s="39"/>
      <c r="N45" s="40"/>
      <c r="O45" s="40"/>
      <c r="P45" s="41">
        <v>299</v>
      </c>
      <c r="Q45" s="41">
        <v>33</v>
      </c>
      <c r="R45" s="41">
        <v>0</v>
      </c>
      <c r="S45" s="41"/>
      <c r="T45" s="42">
        <f t="shared" si="1"/>
        <v>299</v>
      </c>
      <c r="U45" s="43">
        <f t="shared" si="2"/>
        <v>33</v>
      </c>
    </row>
    <row r="46" spans="1:21" ht="15.75">
      <c r="A46" s="44" t="s">
        <v>48</v>
      </c>
      <c r="B46" s="86">
        <v>22</v>
      </c>
      <c r="C46" s="45">
        <v>1030</v>
      </c>
      <c r="D46" s="46"/>
      <c r="E46" s="47"/>
      <c r="F46" s="38"/>
      <c r="G46" s="38"/>
      <c r="H46" s="38"/>
      <c r="I46" s="38"/>
      <c r="J46" s="38"/>
      <c r="K46" s="38"/>
      <c r="L46" s="39"/>
      <c r="M46" s="39"/>
      <c r="N46" s="40">
        <v>20</v>
      </c>
      <c r="O46" s="40">
        <v>20</v>
      </c>
      <c r="P46" s="41"/>
      <c r="Q46" s="41"/>
      <c r="R46" s="41"/>
      <c r="S46" s="41"/>
      <c r="T46" s="42">
        <f t="shared" si="1"/>
        <v>20</v>
      </c>
      <c r="U46" s="43">
        <f t="shared" si="2"/>
        <v>20</v>
      </c>
    </row>
    <row r="47" spans="1:21" ht="15.75">
      <c r="A47" s="58" t="s">
        <v>49</v>
      </c>
      <c r="B47" s="86">
        <v>340</v>
      </c>
      <c r="C47" s="45">
        <v>20838.1</v>
      </c>
      <c r="D47" s="46"/>
      <c r="E47" s="47"/>
      <c r="F47" s="38"/>
      <c r="G47" s="38"/>
      <c r="H47" s="48"/>
      <c r="I47" s="48"/>
      <c r="J47" s="38"/>
      <c r="K47" s="38"/>
      <c r="L47" s="39"/>
      <c r="M47" s="39"/>
      <c r="N47" s="40"/>
      <c r="O47" s="40"/>
      <c r="P47" s="41">
        <v>358</v>
      </c>
      <c r="Q47" s="41"/>
      <c r="R47" s="41"/>
      <c r="S47" s="41"/>
      <c r="T47" s="42">
        <f t="shared" si="1"/>
        <v>358</v>
      </c>
      <c r="U47" s="43">
        <f t="shared" si="2"/>
        <v>0</v>
      </c>
    </row>
    <row r="48" spans="1:21" ht="15.75">
      <c r="A48" s="44" t="s">
        <v>50</v>
      </c>
      <c r="B48" s="86">
        <v>35</v>
      </c>
      <c r="C48" s="45">
        <v>2567.1</v>
      </c>
      <c r="D48" s="46">
        <v>35</v>
      </c>
      <c r="E48" s="47">
        <v>35</v>
      </c>
      <c r="F48" s="38"/>
      <c r="G48" s="38"/>
      <c r="H48" s="38"/>
      <c r="I48" s="38"/>
      <c r="J48" s="38"/>
      <c r="K48" s="38"/>
      <c r="L48" s="39"/>
      <c r="M48" s="39"/>
      <c r="N48" s="40"/>
      <c r="O48" s="40"/>
      <c r="P48" s="41"/>
      <c r="Q48" s="41"/>
      <c r="R48" s="41"/>
      <c r="S48" s="41"/>
      <c r="T48" s="42">
        <f t="shared" si="1"/>
        <v>35</v>
      </c>
      <c r="U48" s="43">
        <f t="shared" si="2"/>
        <v>35</v>
      </c>
    </row>
    <row r="49" spans="1:21" ht="15.75">
      <c r="A49" s="44" t="s">
        <v>51</v>
      </c>
      <c r="B49" s="86">
        <v>30</v>
      </c>
      <c r="C49" s="45">
        <v>1410.4</v>
      </c>
      <c r="D49" s="46">
        <v>30</v>
      </c>
      <c r="E49" s="47">
        <v>30</v>
      </c>
      <c r="F49" s="38"/>
      <c r="G49" s="38"/>
      <c r="H49" s="38"/>
      <c r="I49" s="38"/>
      <c r="J49" s="38"/>
      <c r="K49" s="38"/>
      <c r="L49" s="39"/>
      <c r="M49" s="39"/>
      <c r="N49" s="40"/>
      <c r="O49" s="40"/>
      <c r="P49" s="41"/>
      <c r="Q49" s="41"/>
      <c r="R49" s="41"/>
      <c r="S49" s="41"/>
      <c r="T49" s="42">
        <f t="shared" si="1"/>
        <v>30</v>
      </c>
      <c r="U49" s="43">
        <f t="shared" si="2"/>
        <v>30</v>
      </c>
    </row>
    <row r="50" spans="1:21" ht="15.75">
      <c r="A50" s="44" t="s">
        <v>52</v>
      </c>
      <c r="B50" s="86">
        <v>31</v>
      </c>
      <c r="C50" s="45">
        <v>1437.1</v>
      </c>
      <c r="D50" s="46"/>
      <c r="E50" s="47"/>
      <c r="F50" s="38"/>
      <c r="G50" s="38"/>
      <c r="H50" s="38"/>
      <c r="I50" s="38"/>
      <c r="J50" s="38"/>
      <c r="K50" s="38"/>
      <c r="L50" s="39"/>
      <c r="M50" s="39"/>
      <c r="N50" s="40">
        <v>29</v>
      </c>
      <c r="O50" s="40">
        <v>20</v>
      </c>
      <c r="P50" s="41"/>
      <c r="Q50" s="41"/>
      <c r="R50" s="41"/>
      <c r="S50" s="41"/>
      <c r="T50" s="42">
        <f t="shared" si="1"/>
        <v>29</v>
      </c>
      <c r="U50" s="43">
        <f t="shared" si="2"/>
        <v>20</v>
      </c>
    </row>
    <row r="51" spans="1:21" ht="15.75">
      <c r="A51" s="44" t="s">
        <v>53</v>
      </c>
      <c r="B51" s="86">
        <v>55</v>
      </c>
      <c r="C51" s="45">
        <v>2639.7</v>
      </c>
      <c r="D51" s="46">
        <v>55</v>
      </c>
      <c r="E51" s="47">
        <v>55</v>
      </c>
      <c r="F51" s="38"/>
      <c r="G51" s="38"/>
      <c r="H51" s="38"/>
      <c r="I51" s="38"/>
      <c r="J51" s="38"/>
      <c r="K51" s="38"/>
      <c r="L51" s="39"/>
      <c r="M51" s="39"/>
      <c r="N51" s="40"/>
      <c r="O51" s="40"/>
      <c r="P51" s="41"/>
      <c r="Q51" s="41"/>
      <c r="R51" s="41"/>
      <c r="S51" s="41"/>
      <c r="T51" s="42">
        <f t="shared" si="1"/>
        <v>55</v>
      </c>
      <c r="U51" s="43">
        <f t="shared" si="2"/>
        <v>55</v>
      </c>
    </row>
    <row r="52" spans="1:21" ht="15.75">
      <c r="A52" s="56" t="s">
        <v>54</v>
      </c>
      <c r="B52" s="86">
        <v>129</v>
      </c>
      <c r="C52" s="45">
        <v>5783.7</v>
      </c>
      <c r="D52" s="46"/>
      <c r="E52" s="47"/>
      <c r="F52" s="38"/>
      <c r="G52" s="38"/>
      <c r="H52" s="38"/>
      <c r="I52" s="38"/>
      <c r="J52" s="38"/>
      <c r="K52" s="38"/>
      <c r="L52" s="39"/>
      <c r="M52" s="39"/>
      <c r="N52" s="40">
        <v>130</v>
      </c>
      <c r="O52" s="40">
        <v>56</v>
      </c>
      <c r="P52" s="41"/>
      <c r="Q52" s="41"/>
      <c r="R52" s="41"/>
      <c r="S52" s="41"/>
      <c r="T52" s="42">
        <f t="shared" si="1"/>
        <v>130</v>
      </c>
      <c r="U52" s="43">
        <f t="shared" si="2"/>
        <v>56</v>
      </c>
    </row>
    <row r="53" spans="1:21" ht="15.75">
      <c r="A53" s="44" t="s">
        <v>55</v>
      </c>
      <c r="B53" s="86">
        <v>843</v>
      </c>
      <c r="C53" s="45">
        <v>34607.2</v>
      </c>
      <c r="D53" s="46"/>
      <c r="E53" s="47"/>
      <c r="F53" s="38"/>
      <c r="G53" s="38"/>
      <c r="H53" s="38"/>
      <c r="I53" s="38"/>
      <c r="J53" s="38"/>
      <c r="K53" s="38"/>
      <c r="L53" s="39"/>
      <c r="M53" s="39"/>
      <c r="N53" s="40">
        <v>840</v>
      </c>
      <c r="O53" s="40">
        <f>51</f>
        <v>51</v>
      </c>
      <c r="P53" s="41"/>
      <c r="Q53" s="41"/>
      <c r="R53" s="41"/>
      <c r="S53" s="41"/>
      <c r="T53" s="42">
        <f t="shared" si="1"/>
        <v>840</v>
      </c>
      <c r="U53" s="43">
        <f t="shared" si="2"/>
        <v>51</v>
      </c>
    </row>
    <row r="54" spans="1:21" ht="15.75">
      <c r="A54" s="44" t="s">
        <v>56</v>
      </c>
      <c r="B54" s="86">
        <v>1124</v>
      </c>
      <c r="C54" s="45">
        <v>57328.5</v>
      </c>
      <c r="D54" s="46"/>
      <c r="E54" s="47"/>
      <c r="F54" s="38"/>
      <c r="G54" s="38"/>
      <c r="H54" s="48"/>
      <c r="I54" s="48"/>
      <c r="J54" s="38"/>
      <c r="K54" s="38"/>
      <c r="L54" s="39"/>
      <c r="M54" s="39"/>
      <c r="N54" s="40"/>
      <c r="O54" s="40"/>
      <c r="P54" s="41"/>
      <c r="Q54" s="41"/>
      <c r="R54" s="59">
        <v>1124</v>
      </c>
      <c r="S54" s="41"/>
      <c r="T54" s="60">
        <f t="shared" si="1"/>
        <v>1124</v>
      </c>
      <c r="U54" s="43">
        <f t="shared" si="2"/>
        <v>0</v>
      </c>
    </row>
    <row r="55" spans="1:21" ht="15.75">
      <c r="A55" s="56" t="s">
        <v>57</v>
      </c>
      <c r="B55" s="86">
        <v>45</v>
      </c>
      <c r="C55" s="45">
        <v>2904.3</v>
      </c>
      <c r="D55" s="46">
        <v>45</v>
      </c>
      <c r="E55" s="47">
        <v>45</v>
      </c>
      <c r="F55" s="38"/>
      <c r="G55" s="38"/>
      <c r="H55" s="38"/>
      <c r="I55" s="38"/>
      <c r="J55" s="38"/>
      <c r="K55" s="38"/>
      <c r="L55" s="39"/>
      <c r="M55" s="39"/>
      <c r="N55" s="40"/>
      <c r="O55" s="40"/>
      <c r="P55" s="41"/>
      <c r="Q55" s="41"/>
      <c r="R55" s="41"/>
      <c r="S55" s="41"/>
      <c r="T55" s="42">
        <f t="shared" si="1"/>
        <v>45</v>
      </c>
      <c r="U55" s="43">
        <f t="shared" si="2"/>
        <v>45</v>
      </c>
    </row>
    <row r="56" spans="1:21" ht="15.75" customHeight="1">
      <c r="A56" s="56" t="s">
        <v>58</v>
      </c>
      <c r="B56" s="86">
        <v>600</v>
      </c>
      <c r="C56" s="45">
        <v>30788.2</v>
      </c>
      <c r="D56" s="46"/>
      <c r="E56" s="47"/>
      <c r="F56" s="38"/>
      <c r="G56" s="38"/>
      <c r="H56" s="48"/>
      <c r="I56" s="48"/>
      <c r="J56" s="48"/>
      <c r="K56" s="48"/>
      <c r="L56" s="39"/>
      <c r="M56" s="39"/>
      <c r="N56" s="40"/>
      <c r="O56" s="40"/>
      <c r="P56" s="41">
        <v>571</v>
      </c>
      <c r="Q56" s="41">
        <v>484</v>
      </c>
      <c r="R56" s="41"/>
      <c r="S56" s="41"/>
      <c r="T56" s="42">
        <f t="shared" si="1"/>
        <v>571</v>
      </c>
      <c r="U56" s="43">
        <f t="shared" si="2"/>
        <v>484</v>
      </c>
    </row>
    <row r="57" spans="1:21" ht="15.75">
      <c r="A57" s="44" t="s">
        <v>59</v>
      </c>
      <c r="B57" s="86">
        <v>10</v>
      </c>
      <c r="C57" s="45">
        <v>447.7</v>
      </c>
      <c r="D57" s="46">
        <v>10</v>
      </c>
      <c r="E57" s="47">
        <v>10</v>
      </c>
      <c r="F57" s="38"/>
      <c r="G57" s="38"/>
      <c r="H57" s="38"/>
      <c r="I57" s="38"/>
      <c r="J57" s="38"/>
      <c r="K57" s="38"/>
      <c r="L57" s="39"/>
      <c r="M57" s="39"/>
      <c r="N57" s="40"/>
      <c r="O57" s="40"/>
      <c r="P57" s="41"/>
      <c r="Q57" s="41"/>
      <c r="R57" s="41"/>
      <c r="S57" s="41"/>
      <c r="T57" s="42">
        <f t="shared" si="1"/>
        <v>10</v>
      </c>
      <c r="U57" s="43">
        <f t="shared" si="2"/>
        <v>10</v>
      </c>
    </row>
    <row r="58" spans="1:21" ht="15.75">
      <c r="A58" s="56" t="s">
        <v>60</v>
      </c>
      <c r="B58" s="86">
        <v>41</v>
      </c>
      <c r="C58" s="45">
        <v>2667</v>
      </c>
      <c r="D58" s="46">
        <v>41</v>
      </c>
      <c r="E58" s="47">
        <v>41</v>
      </c>
      <c r="F58" s="38"/>
      <c r="G58" s="38"/>
      <c r="H58" s="38"/>
      <c r="I58" s="38"/>
      <c r="J58" s="38"/>
      <c r="K58" s="38"/>
      <c r="L58" s="39"/>
      <c r="M58" s="39"/>
      <c r="N58" s="40"/>
      <c r="O58" s="40"/>
      <c r="P58" s="41"/>
      <c r="Q58" s="41"/>
      <c r="R58" s="41"/>
      <c r="S58" s="41"/>
      <c r="T58" s="42">
        <f t="shared" si="1"/>
        <v>41</v>
      </c>
      <c r="U58" s="43">
        <f t="shared" si="2"/>
        <v>41</v>
      </c>
    </row>
    <row r="59" spans="1:21" ht="15.75">
      <c r="A59" s="44" t="s">
        <v>61</v>
      </c>
      <c r="B59" s="86">
        <v>29</v>
      </c>
      <c r="C59" s="45">
        <v>2298.9</v>
      </c>
      <c r="D59" s="46"/>
      <c r="E59" s="47"/>
      <c r="F59" s="38"/>
      <c r="G59" s="38"/>
      <c r="H59" s="38">
        <v>29</v>
      </c>
      <c r="I59" s="38">
        <v>29</v>
      </c>
      <c r="J59" s="38"/>
      <c r="K59" s="38"/>
      <c r="L59" s="39"/>
      <c r="M59" s="39"/>
      <c r="N59" s="40"/>
      <c r="O59" s="40"/>
      <c r="P59" s="41"/>
      <c r="Q59" s="41"/>
      <c r="R59" s="41"/>
      <c r="S59" s="41"/>
      <c r="T59" s="42">
        <f t="shared" si="1"/>
        <v>29</v>
      </c>
      <c r="U59" s="43">
        <f t="shared" si="2"/>
        <v>29</v>
      </c>
    </row>
    <row r="60" spans="1:21" s="99" customFormat="1" ht="31.5" customHeight="1">
      <c r="A60" s="88" t="s">
        <v>62</v>
      </c>
      <c r="B60" s="89">
        <v>21</v>
      </c>
      <c r="C60" s="90">
        <v>1245.2</v>
      </c>
      <c r="D60" s="91">
        <v>21</v>
      </c>
      <c r="E60" s="92">
        <v>21</v>
      </c>
      <c r="F60" s="93"/>
      <c r="G60" s="93"/>
      <c r="H60" s="93"/>
      <c r="I60" s="93"/>
      <c r="J60" s="93"/>
      <c r="K60" s="93"/>
      <c r="L60" s="94"/>
      <c r="M60" s="94"/>
      <c r="N60" s="95"/>
      <c r="O60" s="95"/>
      <c r="P60" s="96"/>
      <c r="Q60" s="96"/>
      <c r="R60" s="96"/>
      <c r="S60" s="96"/>
      <c r="T60" s="97">
        <f t="shared" si="1"/>
        <v>21</v>
      </c>
      <c r="U60" s="98">
        <f t="shared" si="2"/>
        <v>21</v>
      </c>
    </row>
    <row r="61" spans="1:21" ht="15.75">
      <c r="A61" s="61" t="s">
        <v>63</v>
      </c>
      <c r="B61" s="44">
        <v>3830</v>
      </c>
      <c r="C61" s="45">
        <v>30000</v>
      </c>
      <c r="D61" s="62"/>
      <c r="E61" s="63"/>
      <c r="F61" s="64"/>
      <c r="G61" s="64"/>
      <c r="H61" s="64"/>
      <c r="I61" s="64"/>
      <c r="J61" s="64"/>
      <c r="K61" s="64"/>
      <c r="L61" s="65"/>
      <c r="M61" s="65"/>
      <c r="N61" s="66"/>
      <c r="O61" s="66"/>
      <c r="P61" s="67"/>
      <c r="Q61" s="67"/>
      <c r="R61" s="67"/>
      <c r="S61" s="67"/>
      <c r="T61" s="68">
        <f t="shared" si="1"/>
        <v>0</v>
      </c>
      <c r="U61" s="69">
        <f t="shared" si="2"/>
        <v>0</v>
      </c>
    </row>
    <row r="62" spans="1:21" ht="15.75">
      <c r="A62" s="70"/>
      <c r="B62" s="71"/>
      <c r="C62" s="72"/>
      <c r="D62" s="73"/>
      <c r="E62" s="73"/>
      <c r="F62" s="74"/>
      <c r="G62" s="74"/>
      <c r="H62" s="74"/>
      <c r="I62" s="74"/>
      <c r="J62" s="74"/>
      <c r="K62" s="74"/>
      <c r="L62" s="75"/>
      <c r="M62" s="75"/>
      <c r="N62" s="76"/>
      <c r="O62" s="76"/>
      <c r="P62" s="77"/>
      <c r="Q62" s="77"/>
      <c r="R62" s="77"/>
      <c r="S62" s="77"/>
      <c r="T62" s="1"/>
      <c r="U62" s="1"/>
    </row>
    <row r="63" spans="1:21" ht="12.75">
      <c r="A63" s="113" t="s">
        <v>64</v>
      </c>
      <c r="B63" s="78">
        <f>SUM(B14:B61)</f>
        <v>92832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3.25" customHeight="1">
      <c r="A64" s="113"/>
      <c r="B64" s="79">
        <f>B63-B12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>
        <v>91653</v>
      </c>
      <c r="U64" s="1"/>
    </row>
    <row r="65" spans="1:21" ht="12.75">
      <c r="A65" s="80"/>
      <c r="B65" s="81"/>
      <c r="C65" s="8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12.75">
      <c r="B66" s="84"/>
      <c r="C66" s="84"/>
      <c r="D66" s="79"/>
      <c r="E66" s="7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4:21" ht="12.7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4:21" ht="12.7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4:21" ht="12.7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4:21" ht="12.7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4:21" ht="12.7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</sheetData>
  <mergeCells count="24">
    <mergeCell ref="B1:C1"/>
    <mergeCell ref="B2:C2"/>
    <mergeCell ref="B3:C3"/>
    <mergeCell ref="A63:A64"/>
    <mergeCell ref="A5:C5"/>
    <mergeCell ref="A6:C6"/>
    <mergeCell ref="B8:B10"/>
    <mergeCell ref="A8:A10"/>
    <mergeCell ref="M9:M10"/>
    <mergeCell ref="F8:K8"/>
    <mergeCell ref="C8:C10"/>
    <mergeCell ref="L8:L10"/>
    <mergeCell ref="H9:H10"/>
    <mergeCell ref="D8:D10"/>
    <mergeCell ref="U9:U10"/>
    <mergeCell ref="T8:T10"/>
    <mergeCell ref="O9:O10"/>
    <mergeCell ref="E9:E10"/>
    <mergeCell ref="F9:F10"/>
    <mergeCell ref="J9:J10"/>
    <mergeCell ref="P8:S8"/>
    <mergeCell ref="P9:P10"/>
    <mergeCell ref="R9:R10"/>
    <mergeCell ref="N8:N10"/>
  </mergeCells>
  <printOptions/>
  <pageMargins left="0.85" right="0.27" top="0.29" bottom="0.17" header="0.29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ibors</dc:creator>
  <cp:keywords/>
  <dc:description/>
  <cp:lastModifiedBy>Consultant</cp:lastModifiedBy>
  <cp:lastPrinted>2010-02-16T12:55:02Z</cp:lastPrinted>
  <dcterms:created xsi:type="dcterms:W3CDTF">2010-01-14T06:21:17Z</dcterms:created>
  <dcterms:modified xsi:type="dcterms:W3CDTF">2010-02-16T12:55:12Z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